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<sst xmlns="http://schemas.openxmlformats.org/spreadsheetml/2006/main" count="215" uniqueCount="158">
  <si>
    <t>Dział</t>
  </si>
  <si>
    <t>Treść</t>
  </si>
  <si>
    <t>010</t>
  </si>
  <si>
    <t>Rolnictwo i łowiectwo</t>
  </si>
  <si>
    <t>01095</t>
  </si>
  <si>
    <t>Pozostała działalność</t>
  </si>
  <si>
    <t>0870</t>
  </si>
  <si>
    <t>2010</t>
  </si>
  <si>
    <t>Dotacje celowe otrzymane z budżetu państwa na realizację zadań bieżących z zakresu administracji rządowej oraz innych zadań zleconych gminie (związkom gmin) ustawami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</si>
  <si>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</si>
  <si>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</si>
  <si>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</si>
  <si>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</si>
  <si>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</si>
  <si>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</si>
  <si>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</si>
  <si>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</si>
  <si>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</si>
  <si>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</si>
  <si>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0910</t>
  </si>
  <si>
    <t>Odsetki od nieterminowych wpłat z tytułu podatków i opłat</t>
  </si>
  <si>
    <t>0920</t>
  </si>
  <si>
    <t>Pozostałe odsetki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</si>
  <si>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</si>
  <si>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</si>
  <si>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</si>
  <si>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</si>
  <si>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</si>
  <si>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</si>
  <si>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</si>
  <si>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</si>
  <si>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0690</t>
  </si>
  <si>
    <t>Wpływy z różnych opłat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</si>
  <si>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</si>
  <si>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</si>
  <si>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</si>
  <si>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</si>
  <si>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</si>
  <si>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</si>
  <si>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2030</t>
  </si>
  <si>
    <t>Dotacje celowe otrzymane z budżetu państwa na realizację własnych zadań bieżących gmin (związków gmin)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</si>
  <si>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</si>
  <si>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</si>
  <si>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</si>
  <si>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</si>
  <si>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</si>
  <si>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</si>
  <si>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</si>
  <si>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</si>
  <si>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</si>
  <si>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</si>
  <si>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</si>
  <si>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</si>
  <si>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</si>
  <si>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</si>
  <si>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</si>
  <si>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</si>
  <si>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</si>
  <si>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</si>
  <si>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</si>
  <si>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</si>
  <si>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</si>
  <si>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</si>
  <si>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</si>
  <si>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</si>
  <si>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</si>
  <si>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</si>
  <si>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</si>
  <si>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</si>
  <si>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</si>
  <si>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</si>
  <si>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</si>
  <si>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</si>
  <si>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</si>
  <si>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</si>
  <si>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</si>
  <si>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</si>
  <si>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</si>
  <si>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</si>
  <si>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</si>
  <si>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</si>
  <si>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</si>
  <si>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</si>
  <si>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</si>
  <si>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</si>
  <si>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</si>
  <si>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</si>
  <si>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</si>
  <si>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</si>
  <si>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80195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</si>
  <si>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</si>
  <si>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</si>
  <si>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</si>
  <si>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</si>
  <si>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</si>
  <si>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</si>
  <si>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</si>
  <si>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</si>
  <si>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</si>
  <si>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</si>
  <si>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</si>
  <si>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</si>
  <si>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</si>
  <si>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</si>
  <si>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</si>
  <si>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DOCHODY</t>
  </si>
  <si>
    <t>A</t>
  </si>
  <si>
    <t>B</t>
  </si>
  <si>
    <t>DOCHODY OGÓŁEM  A+B</t>
  </si>
  <si>
    <t>DOCHODY MAJĄTKOWE</t>
  </si>
  <si>
    <t>DOCHODY BIEŻĄCE</t>
  </si>
  <si>
    <t>Załącznik Nr 1</t>
  </si>
  <si>
    <t>Rozdz.</t>
  </si>
  <si>
    <t>§</t>
  </si>
  <si>
    <t>%</t>
  </si>
  <si>
    <t xml:space="preserve">Informacja z wykonania </t>
  </si>
  <si>
    <t>754</t>
  </si>
  <si>
    <t>75412</t>
  </si>
  <si>
    <t>80101</t>
  </si>
  <si>
    <t>854</t>
  </si>
  <si>
    <t>85415</t>
  </si>
  <si>
    <t>900</t>
  </si>
  <si>
    <t>90003</t>
  </si>
  <si>
    <t>90020</t>
  </si>
  <si>
    <t>0400</t>
  </si>
  <si>
    <t>90095</t>
  </si>
  <si>
    <t>Bezpieczeństwo publiczne i ochrona przeciwpożarowa</t>
  </si>
  <si>
    <t>Ochotnicze straże pożarne</t>
  </si>
  <si>
    <t>Szkoły podstawowe</t>
  </si>
  <si>
    <t>Edukacyjna opieka wychowawcza</t>
  </si>
  <si>
    <t>Pomoc materialna dla uczniów</t>
  </si>
  <si>
    <t>Gospodarka komunalna i ochrona środowiska</t>
  </si>
  <si>
    <t>Oczyszczanie miast i wsi</t>
  </si>
  <si>
    <t>Wpływy i wydatki związane z gromadzeniem środków z opłat produktowych</t>
  </si>
  <si>
    <t>Wpływy z opłaty produktowej</t>
  </si>
  <si>
    <t xml:space="preserve">Wójta Gminy Bakałarzewo            </t>
  </si>
  <si>
    <t>budżetu gminy za I półrocze 2009 r.</t>
  </si>
  <si>
    <t>75095</t>
  </si>
  <si>
    <t>2008</t>
  </si>
  <si>
    <t>75113</t>
  </si>
  <si>
    <t>2680</t>
  </si>
  <si>
    <t>2700</t>
  </si>
  <si>
    <t>6298</t>
  </si>
  <si>
    <t>926</t>
  </si>
  <si>
    <t>92601</t>
  </si>
  <si>
    <t>6290</t>
  </si>
  <si>
    <t>Plan                          na 2009 r.</t>
  </si>
  <si>
    <t>Wykonanie       na             30.06.2009 r.</t>
  </si>
  <si>
    <t>Kultura fizyczna i sport</t>
  </si>
  <si>
    <t>Obiekty sportowe</t>
  </si>
  <si>
    <t>Środki na dofinansowanie własnych inwestycji gmin (związków gmin), powiatów (związków powiatów), samorządów województw,pozyskane z innych źródeł</t>
  </si>
  <si>
    <t>Dotacje rozwojowe oraz środki na finansowanie Wspólnej Polityki Rolnej</t>
  </si>
  <si>
    <t>Wybory do Parlamentu Europejskiego</t>
  </si>
  <si>
    <t>Rekompensaty utraconych dochodów w podatkach i opłatach lokalnych</t>
  </si>
  <si>
    <t>Środki na dofinansowanie własnych zadań bieżących gmin (związków gmin), powiatów (związków powiatów), samorządów województw,pozyskane z innych źródeł</t>
  </si>
  <si>
    <t>Wpływy ze sprzedaży składników majątkowych</t>
  </si>
  <si>
    <t>do Zarządzenia Nr 0151/43/09</t>
  </si>
  <si>
    <t>z dnia 30 lipca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</si>
</sst>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17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7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4" xfId="0" applyNumberFormat="1" applyFont="1" applyFill="1" applyBorder="1" applyAlignment="1" applyProtection="1">
      <alignment horizontal="right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37" borderId="21" xfId="0" applyNumberFormat="1" applyFont="1" applyFill="1" applyBorder="1" applyAlignment="1" applyProtection="1">
      <alignment horizontal="right" vertical="center"/>
      <protection locked="0"/>
    </xf>
    <xf numFmtId="3" fontId="6" fillId="37" borderId="14" xfId="0" applyNumberFormat="1" applyFont="1" applyFill="1" applyBorder="1" applyAlignment="1" applyProtection="1">
      <alignment horizontal="right" vertical="center"/>
      <protection locked="0"/>
    </xf>
    <xf numFmtId="3" fontId="6" fillId="38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37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49" fontId="9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37" borderId="14" xfId="0" applyNumberFormat="1" applyFont="1" applyFill="1" applyBorder="1" applyAlignment="1" applyProtection="1">
      <alignment horizontal="right" vertical="center"/>
      <protection locked="0"/>
    </xf>
    <xf numFmtId="49" fontId="9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37" borderId="23" xfId="0" applyNumberFormat="1" applyFont="1" applyFill="1" applyBorder="1" applyAlignment="1" applyProtection="1">
      <alignment horizontal="right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49" fontId="6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38" borderId="24" xfId="0" applyNumberFormat="1" applyFont="1" applyFill="1" applyBorder="1" applyAlignment="1" applyProtection="1">
      <alignment horizontal="right" vertical="center"/>
      <protection locked="0"/>
    </xf>
    <xf numFmtId="3" fontId="6" fillId="38" borderId="26" xfId="0" applyNumberFormat="1" applyFont="1" applyFill="1" applyBorder="1" applyAlignment="1" applyProtection="1">
      <alignment horizontal="right" vertical="center"/>
      <protection locked="0"/>
    </xf>
    <xf numFmtId="49" fontId="4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3" xfId="0" applyNumberFormat="1" applyFont="1" applyFill="1" applyBorder="1" applyAlignment="1" applyProtection="1">
      <alignment horizontal="left" vertical="center" wrapText="1"/>
      <protection locked="0"/>
    </xf>
    <xf numFmtId="3" fontId="9" fillId="35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9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39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9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6" fontId="7" fillId="35" borderId="14" xfId="0" applyNumberFormat="1" applyFont="1" applyFill="1" applyBorder="1" applyAlignment="1" applyProtection="1">
      <alignment horizontal="right" vertical="center"/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9" fillId="35" borderId="27" xfId="0" applyNumberFormat="1" applyFont="1" applyFill="1" applyBorder="1" applyAlignment="1" applyProtection="1">
      <alignment horizontal="right" vertical="center"/>
      <protection locked="0"/>
    </xf>
    <xf numFmtId="166" fontId="6" fillId="37" borderId="27" xfId="0" applyNumberFormat="1" applyFont="1" applyFill="1" applyBorder="1" applyAlignment="1" applyProtection="1">
      <alignment horizontal="right" vertical="center"/>
      <protection locked="0"/>
    </xf>
    <xf numFmtId="166" fontId="6" fillId="38" borderId="27" xfId="0" applyNumberFormat="1" applyFont="1" applyFill="1" applyBorder="1" applyAlignment="1" applyProtection="1">
      <alignment horizontal="right" vertical="center"/>
      <protection locked="0"/>
    </xf>
    <xf numFmtId="166" fontId="6" fillId="0" borderId="27" xfId="0" applyNumberFormat="1" applyFont="1" applyFill="1" applyBorder="1" applyAlignment="1" applyProtection="1">
      <alignment horizontal="right" vertical="center"/>
      <protection locked="0"/>
    </xf>
    <xf numFmtId="166" fontId="9" fillId="35" borderId="14" xfId="0" applyNumberFormat="1" applyFont="1" applyFill="1" applyBorder="1" applyAlignment="1" applyProtection="1">
      <alignment horizontal="right" vertical="center"/>
      <protection locked="0"/>
    </xf>
    <xf numFmtId="166" fontId="6" fillId="37" borderId="14" xfId="0" applyNumberFormat="1" applyFont="1" applyFill="1" applyBorder="1" applyAlignment="1" applyProtection="1">
      <alignment horizontal="right" vertical="center"/>
      <protection locked="0"/>
    </xf>
    <xf numFmtId="166" fontId="6" fillId="0" borderId="14" xfId="0" applyNumberFormat="1" applyFont="1" applyFill="1" applyBorder="1" applyAlignment="1" applyProtection="1">
      <alignment horizontal="right" vertical="center"/>
      <protection locked="0"/>
    </xf>
    <xf numFmtId="166" fontId="6" fillId="0" borderId="20" xfId="0" applyNumberFormat="1" applyFont="1" applyFill="1" applyBorder="1" applyAlignment="1" applyProtection="1">
      <alignment horizontal="right" vertical="center"/>
      <protection locked="0"/>
    </xf>
    <xf numFmtId="166" fontId="6" fillId="37" borderId="14" xfId="0" applyNumberFormat="1" applyFont="1" applyFill="1" applyBorder="1" applyAlignment="1" applyProtection="1">
      <alignment horizontal="right" vertical="center"/>
      <protection locked="0"/>
    </xf>
    <xf numFmtId="166" fontId="6" fillId="0" borderId="27" xfId="0" applyNumberFormat="1" applyFont="1" applyFill="1" applyBorder="1" applyAlignment="1" applyProtection="1">
      <alignment horizontal="right" vertical="center"/>
      <protection locked="0"/>
    </xf>
    <xf numFmtId="166" fontId="6" fillId="38" borderId="20" xfId="0" applyNumberFormat="1" applyFont="1" applyFill="1" applyBorder="1" applyAlignment="1" applyProtection="1">
      <alignment horizontal="right" vertical="center"/>
      <protection locked="0"/>
    </xf>
    <xf numFmtId="166" fontId="6" fillId="0" borderId="26" xfId="0" applyNumberFormat="1" applyFont="1" applyFill="1" applyBorder="1" applyAlignment="1" applyProtection="1">
      <alignment horizontal="right" vertic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7" xfId="0" applyNumberFormat="1" applyFont="1" applyFill="1" applyBorder="1" applyAlignment="1" applyProtection="1">
      <alignment horizontal="right" vertic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49" fontId="5" fillId="4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41" borderId="21" xfId="0" applyNumberFormat="1" applyFont="1" applyFill="1" applyBorder="1" applyAlignment="1" applyProtection="1">
      <alignment horizontal="right" vertical="center"/>
      <protection locked="0"/>
    </xf>
    <xf numFmtId="166" fontId="6" fillId="41" borderId="27" xfId="0" applyNumberFormat="1" applyFont="1" applyFill="1" applyBorder="1" applyAlignment="1" applyProtection="1">
      <alignment horizontal="right" vertical="center"/>
      <protection locked="0"/>
    </xf>
    <xf numFmtId="49" fontId="5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49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NumberFormat="1" applyFont="1" applyFill="1" applyBorder="1" applyAlignment="1" applyProtection="1">
      <alignment horizontal="left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2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4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42" borderId="13" xfId="0" applyNumberFormat="1" applyFont="1" applyFill="1" applyBorder="1" applyAlignment="1" applyProtection="1">
      <alignment horizontal="left" vertical="center" wrapText="1"/>
      <protection locked="0"/>
    </xf>
    <xf numFmtId="3" fontId="9" fillId="43" borderId="21" xfId="0" applyNumberFormat="1" applyFont="1" applyFill="1" applyBorder="1" applyAlignment="1" applyProtection="1">
      <alignment horizontal="right" vertical="center"/>
      <protection locked="0"/>
    </xf>
    <xf numFmtId="166" fontId="9" fillId="43" borderId="2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4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2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4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4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1" xfId="0" applyNumberFormat="1" applyFont="1" applyFill="1" applyBorder="1" applyAlignment="1" applyProtection="1">
      <alignment horizontal="center"/>
      <protection locked="0"/>
    </xf>
    <xf numFmtId="0" fontId="8" fillId="34" borderId="36" xfId="0" applyNumberFormat="1" applyFont="1" applyFill="1" applyBorder="1" applyAlignment="1" applyProtection="1">
      <alignment horizontal="center"/>
      <protection locked="0"/>
    </xf>
    <xf numFmtId="0" fontId="8" fillId="34" borderId="19" xfId="0" applyNumberFormat="1" applyFont="1" applyFill="1" applyBorder="1" applyAlignment="1" applyProtection="1">
      <alignment horizont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PageLayoutView="0" workbookViewId="0" topLeftCell="A1">
      <selection activeCell="G4" sqref="G4"/>
    </sheetView>
  </sheetViews>
  <sheetFormatPr defaultColWidth="9.33203125" defaultRowHeight="12.75"/>
  <cols>
    <col min="1" max="1" width="4.5" style="0" customWidth="1"/>
    <col min="2" max="2" width="5.66015625" style="0" customWidth="1"/>
    <col min="3" max="3" width="7" style="0" customWidth="1"/>
    <col min="4" max="4" width="5.83203125" style="0" customWidth="1"/>
    <col min="5" max="5" width="52.5" style="0" customWidth="1"/>
    <col min="6" max="6" width="12.5" style="8" customWidth="1"/>
    <col min="7" max="7" width="13.66015625" style="105" customWidth="1"/>
    <col min="8" max="8" width="10.5" style="108" bestFit="1" customWidth="1"/>
  </cols>
  <sheetData>
    <row r="1" spans="6:7" ht="12.75">
      <c r="F1"/>
      <c r="G1" s="125" t="s">
        <v>111</v>
      </c>
    </row>
    <row r="2" spans="6:7" ht="12.75">
      <c r="F2"/>
      <c r="G2" s="104" t="s">
        <v>156</v>
      </c>
    </row>
    <row r="3" spans="6:7" ht="12.75">
      <c r="F3"/>
      <c r="G3" s="104" t="s">
        <v>135</v>
      </c>
    </row>
    <row r="4" spans="2:7" ht="16.5" customHeight="1">
      <c r="B4" s="9"/>
      <c r="C4" s="9"/>
      <c r="D4" s="9"/>
      <c r="E4" s="10" t="s">
        <v>115</v>
      </c>
      <c r="F4"/>
      <c r="G4" s="104" t="s">
        <v>157</v>
      </c>
    </row>
    <row r="5" spans="2:6" ht="16.5" customHeight="1">
      <c r="B5" s="9"/>
      <c r="C5" s="9"/>
      <c r="D5" s="9"/>
      <c r="E5" s="10" t="s">
        <v>136</v>
      </c>
      <c r="F5"/>
    </row>
    <row r="6" spans="2:6" ht="15" customHeight="1">
      <c r="B6" s="9"/>
      <c r="C6" s="9"/>
      <c r="D6" s="9"/>
      <c r="E6" s="10" t="s">
        <v>105</v>
      </c>
      <c r="F6"/>
    </row>
    <row r="7" spans="2:6" ht="9.75" customHeight="1">
      <c r="B7" s="9"/>
      <c r="C7" s="9"/>
      <c r="D7" s="9"/>
      <c r="E7" s="10"/>
      <c r="F7"/>
    </row>
    <row r="8" spans="2:8" s="22" customFormat="1" ht="33" customHeight="1">
      <c r="B8" s="23" t="s">
        <v>0</v>
      </c>
      <c r="C8" s="23" t="s">
        <v>112</v>
      </c>
      <c r="D8" s="24" t="s">
        <v>113</v>
      </c>
      <c r="E8" s="23" t="s">
        <v>1</v>
      </c>
      <c r="F8" s="25" t="s">
        <v>146</v>
      </c>
      <c r="G8" s="25" t="s">
        <v>147</v>
      </c>
      <c r="H8" s="103" t="s">
        <v>114</v>
      </c>
    </row>
    <row r="9" spans="2:8" s="90" customFormat="1" ht="20.25" customHeight="1">
      <c r="B9" s="121" t="s">
        <v>106</v>
      </c>
      <c r="C9" s="167" t="s">
        <v>109</v>
      </c>
      <c r="D9" s="168"/>
      <c r="E9" s="169"/>
      <c r="F9" s="39">
        <f>F10+F14</f>
        <v>1088844</v>
      </c>
      <c r="G9" s="39">
        <f>G10+G14</f>
        <v>100</v>
      </c>
      <c r="H9" s="122">
        <f>G9/F9*100</f>
        <v>0.0091840520772489</v>
      </c>
    </row>
    <row r="10" spans="2:8" s="90" customFormat="1" ht="20.25" customHeight="1">
      <c r="B10" s="140" t="s">
        <v>121</v>
      </c>
      <c r="C10" s="138"/>
      <c r="D10" s="138"/>
      <c r="E10" s="144" t="s">
        <v>131</v>
      </c>
      <c r="F10" s="145">
        <f>F11</f>
        <v>422844</v>
      </c>
      <c r="G10" s="145">
        <f>G11</f>
        <v>100</v>
      </c>
      <c r="H10" s="146">
        <f aca="true" t="shared" si="0" ref="H10:H93">G10/F10*100</f>
        <v>0.023649383697060853</v>
      </c>
    </row>
    <row r="11" spans="2:8" ht="20.25" customHeight="1">
      <c r="B11" s="1"/>
      <c r="C11" s="143" t="s">
        <v>125</v>
      </c>
      <c r="D11" s="158"/>
      <c r="E11" s="129" t="s">
        <v>5</v>
      </c>
      <c r="F11" s="127">
        <f>F12+F13</f>
        <v>422844</v>
      </c>
      <c r="G11" s="127">
        <f>G12+G13</f>
        <v>100</v>
      </c>
      <c r="H11" s="128">
        <f t="shared" si="0"/>
        <v>0.023649383697060853</v>
      </c>
    </row>
    <row r="12" spans="2:8" ht="20.25" customHeight="1">
      <c r="B12" s="1"/>
      <c r="C12" s="159"/>
      <c r="D12" s="136" t="s">
        <v>6</v>
      </c>
      <c r="E12" s="157" t="s">
        <v>155</v>
      </c>
      <c r="F12" s="43">
        <v>0</v>
      </c>
      <c r="G12" s="43">
        <v>100</v>
      </c>
      <c r="H12" s="115"/>
    </row>
    <row r="13" spans="2:8" ht="39" customHeight="1">
      <c r="B13" s="1"/>
      <c r="C13" s="2"/>
      <c r="D13" s="139" t="s">
        <v>142</v>
      </c>
      <c r="E13" s="151" t="s">
        <v>150</v>
      </c>
      <c r="F13" s="42">
        <v>422844</v>
      </c>
      <c r="G13" s="43">
        <v>0</v>
      </c>
      <c r="H13" s="111">
        <f>G13/F13*100</f>
        <v>0</v>
      </c>
    </row>
    <row r="14" spans="2:8" s="90" customFormat="1" ht="24" customHeight="1">
      <c r="B14" s="140" t="s">
        <v>143</v>
      </c>
      <c r="C14" s="138"/>
      <c r="D14" s="148"/>
      <c r="E14" s="149" t="s">
        <v>148</v>
      </c>
      <c r="F14" s="145">
        <f>F15</f>
        <v>666000</v>
      </c>
      <c r="G14" s="145">
        <f>G15</f>
        <v>0</v>
      </c>
      <c r="H14" s="146">
        <f>G14/F14*100</f>
        <v>0</v>
      </c>
    </row>
    <row r="15" spans="2:8" ht="24" customHeight="1">
      <c r="B15" s="141"/>
      <c r="C15" s="137" t="s">
        <v>144</v>
      </c>
      <c r="D15" s="142"/>
      <c r="E15" s="150" t="s">
        <v>149</v>
      </c>
      <c r="F15" s="127">
        <f>F16</f>
        <v>666000</v>
      </c>
      <c r="G15" s="127">
        <f>G16</f>
        <v>0</v>
      </c>
      <c r="H15" s="128">
        <f>G15/F15*100</f>
        <v>0</v>
      </c>
    </row>
    <row r="16" spans="2:12" ht="42.75" customHeight="1">
      <c r="B16" s="2"/>
      <c r="C16" s="2"/>
      <c r="D16" s="84" t="s">
        <v>145</v>
      </c>
      <c r="E16" s="151" t="s">
        <v>150</v>
      </c>
      <c r="F16" s="44">
        <v>666000</v>
      </c>
      <c r="G16" s="43">
        <v>0</v>
      </c>
      <c r="H16" s="112">
        <f t="shared" si="0"/>
        <v>0</v>
      </c>
      <c r="L16" s="147"/>
    </row>
    <row r="17" spans="2:8" s="90" customFormat="1" ht="20.25" customHeight="1">
      <c r="B17" s="123" t="s">
        <v>107</v>
      </c>
      <c r="C17" s="164" t="s">
        <v>110</v>
      </c>
      <c r="D17" s="165"/>
      <c r="E17" s="166"/>
      <c r="F17" s="49">
        <f>F18+F21+F27+F35+F40+F43+F68+F79+F84+F102+F105</f>
        <v>6618505</v>
      </c>
      <c r="G17" s="49">
        <f>G18+G21+G27+G35+G40+G43+G68+G79+G84+G102+G105</f>
        <v>3645802</v>
      </c>
      <c r="H17" s="124">
        <f t="shared" si="0"/>
        <v>55.084977649786474</v>
      </c>
    </row>
    <row r="18" spans="2:8" s="90" customFormat="1" ht="20.25" customHeight="1">
      <c r="B18" s="91" t="s">
        <v>2</v>
      </c>
      <c r="C18" s="92"/>
      <c r="D18" s="92"/>
      <c r="E18" s="88" t="s">
        <v>3</v>
      </c>
      <c r="F18" s="93">
        <f>F19</f>
        <v>201769</v>
      </c>
      <c r="G18" s="93">
        <f>G19</f>
        <v>201769</v>
      </c>
      <c r="H18" s="113">
        <f>G18/F18*100</f>
        <v>100</v>
      </c>
    </row>
    <row r="19" spans="2:8" ht="20.25" customHeight="1">
      <c r="B19" s="51"/>
      <c r="C19" s="54" t="s">
        <v>4</v>
      </c>
      <c r="D19" s="55"/>
      <c r="E19" s="27" t="s">
        <v>5</v>
      </c>
      <c r="F19" s="56">
        <f>F20</f>
        <v>201769</v>
      </c>
      <c r="G19" s="56">
        <f>G20</f>
        <v>201769</v>
      </c>
      <c r="H19" s="114">
        <f>G19/F19*100</f>
        <v>100</v>
      </c>
    </row>
    <row r="20" spans="2:8" ht="41.25" customHeight="1">
      <c r="B20" s="53"/>
      <c r="C20" s="57"/>
      <c r="D20" s="58" t="s">
        <v>7</v>
      </c>
      <c r="E20" s="4" t="s">
        <v>8</v>
      </c>
      <c r="F20" s="59">
        <v>201769</v>
      </c>
      <c r="G20" s="43">
        <v>201769</v>
      </c>
      <c r="H20" s="115">
        <f>G20/F20*100</f>
        <v>100</v>
      </c>
    </row>
    <row r="21" spans="2:8" s="90" customFormat="1" ht="16.5" customHeight="1">
      <c r="B21" s="94" t="s">
        <v>9</v>
      </c>
      <c r="C21" s="94"/>
      <c r="D21" s="94"/>
      <c r="E21" s="95" t="s">
        <v>10</v>
      </c>
      <c r="F21" s="50">
        <f>F22</f>
        <v>117230</v>
      </c>
      <c r="G21" s="50">
        <f>G22</f>
        <v>65718</v>
      </c>
      <c r="H21" s="109">
        <f t="shared" si="0"/>
        <v>56.05902925872217</v>
      </c>
    </row>
    <row r="22" spans="2:8" ht="16.5" customHeight="1">
      <c r="B22" s="1"/>
      <c r="C22" s="28" t="s">
        <v>11</v>
      </c>
      <c r="D22" s="29"/>
      <c r="E22" s="27" t="s">
        <v>12</v>
      </c>
      <c r="F22" s="40">
        <f>F23+F24+F25+F26</f>
        <v>117230</v>
      </c>
      <c r="G22" s="40">
        <f>G23+G24+G25+G26</f>
        <v>65718</v>
      </c>
      <c r="H22" s="110">
        <f t="shared" si="0"/>
        <v>56.05902925872217</v>
      </c>
    </row>
    <row r="23" spans="2:8" ht="26.25" customHeight="1">
      <c r="B23" s="2"/>
      <c r="C23" s="2"/>
      <c r="D23" s="3" t="s">
        <v>13</v>
      </c>
      <c r="E23" s="4" t="s">
        <v>14</v>
      </c>
      <c r="F23" s="44">
        <v>1804</v>
      </c>
      <c r="G23" s="43">
        <v>1802</v>
      </c>
      <c r="H23" s="112">
        <f t="shared" si="0"/>
        <v>99.88913525498891</v>
      </c>
    </row>
    <row r="24" spans="2:8" ht="50.25" customHeight="1">
      <c r="B24" s="2"/>
      <c r="C24" s="2"/>
      <c r="D24" s="3" t="s">
        <v>15</v>
      </c>
      <c r="E24" s="4" t="s">
        <v>16</v>
      </c>
      <c r="F24" s="44">
        <v>110000</v>
      </c>
      <c r="G24" s="43">
        <v>58143</v>
      </c>
      <c r="H24" s="112">
        <f t="shared" si="0"/>
        <v>52.85727272727273</v>
      </c>
    </row>
    <row r="25" spans="2:8" ht="16.5" customHeight="1">
      <c r="B25" s="2"/>
      <c r="C25" s="2"/>
      <c r="D25" s="3" t="s">
        <v>17</v>
      </c>
      <c r="E25" s="4" t="s">
        <v>18</v>
      </c>
      <c r="F25" s="44">
        <v>5045</v>
      </c>
      <c r="G25" s="43">
        <v>5388</v>
      </c>
      <c r="H25" s="112">
        <f t="shared" si="0"/>
        <v>106.79881070366699</v>
      </c>
    </row>
    <row r="26" spans="2:8" ht="16.5" customHeight="1">
      <c r="B26" s="2"/>
      <c r="C26" s="2"/>
      <c r="D26" s="3" t="s">
        <v>21</v>
      </c>
      <c r="E26" s="4" t="s">
        <v>22</v>
      </c>
      <c r="F26" s="44">
        <v>381</v>
      </c>
      <c r="G26" s="43">
        <v>385</v>
      </c>
      <c r="H26" s="112">
        <f t="shared" si="0"/>
        <v>101.0498687664042</v>
      </c>
    </row>
    <row r="27" spans="2:8" s="90" customFormat="1" ht="20.25" customHeight="1">
      <c r="B27" s="96" t="s">
        <v>23</v>
      </c>
      <c r="C27" s="97"/>
      <c r="D27" s="97"/>
      <c r="E27" s="98" t="s">
        <v>24</v>
      </c>
      <c r="F27" s="26">
        <f>F28+F31+F33</f>
        <v>85570</v>
      </c>
      <c r="G27" s="26">
        <f>G28+G31+G33</f>
        <v>19581</v>
      </c>
      <c r="H27" s="109">
        <f t="shared" si="0"/>
        <v>22.883019749912354</v>
      </c>
    </row>
    <row r="28" spans="2:8" ht="16.5" customHeight="1">
      <c r="B28" s="60"/>
      <c r="C28" s="38" t="s">
        <v>25</v>
      </c>
      <c r="D28" s="29"/>
      <c r="E28" s="27" t="s">
        <v>26</v>
      </c>
      <c r="F28" s="40">
        <f>F29+F30</f>
        <v>34370</v>
      </c>
      <c r="G28" s="40">
        <f>G29+G30</f>
        <v>19132</v>
      </c>
      <c r="H28" s="110">
        <f t="shared" si="0"/>
        <v>55.66482397439627</v>
      </c>
    </row>
    <row r="29" spans="2:8" ht="39.75" customHeight="1">
      <c r="B29" s="21"/>
      <c r="C29" s="5"/>
      <c r="D29" s="3" t="s">
        <v>7</v>
      </c>
      <c r="E29" s="4" t="s">
        <v>8</v>
      </c>
      <c r="F29" s="44">
        <v>34000</v>
      </c>
      <c r="G29" s="43">
        <v>19000</v>
      </c>
      <c r="H29" s="112">
        <f t="shared" si="0"/>
        <v>55.88235294117647</v>
      </c>
    </row>
    <row r="30" spans="2:8" ht="38.25" customHeight="1">
      <c r="B30" s="21"/>
      <c r="C30" s="5"/>
      <c r="D30" s="3" t="s">
        <v>27</v>
      </c>
      <c r="E30" s="4" t="s">
        <v>28</v>
      </c>
      <c r="F30" s="44">
        <v>370</v>
      </c>
      <c r="G30" s="43">
        <v>132</v>
      </c>
      <c r="H30" s="112">
        <f t="shared" si="0"/>
        <v>35.67567567567568</v>
      </c>
    </row>
    <row r="31" spans="2:8" ht="16.5" customHeight="1">
      <c r="B31" s="20"/>
      <c r="C31" s="37" t="s">
        <v>29</v>
      </c>
      <c r="D31" s="29"/>
      <c r="E31" s="27" t="s">
        <v>30</v>
      </c>
      <c r="F31" s="40">
        <f>F32</f>
        <v>1200</v>
      </c>
      <c r="G31" s="40">
        <f>G32</f>
        <v>449</v>
      </c>
      <c r="H31" s="110">
        <f t="shared" si="0"/>
        <v>37.416666666666664</v>
      </c>
    </row>
    <row r="32" spans="2:8" ht="17.25" customHeight="1">
      <c r="B32" s="21"/>
      <c r="C32" s="62"/>
      <c r="D32" s="63" t="s">
        <v>31</v>
      </c>
      <c r="E32" s="12" t="s">
        <v>32</v>
      </c>
      <c r="F32" s="44">
        <v>1200</v>
      </c>
      <c r="G32" s="43">
        <v>449</v>
      </c>
      <c r="H32" s="112">
        <f t="shared" si="0"/>
        <v>37.416666666666664</v>
      </c>
    </row>
    <row r="33" spans="2:8" ht="17.25" customHeight="1">
      <c r="B33" s="21"/>
      <c r="C33" s="126" t="s">
        <v>137</v>
      </c>
      <c r="D33" s="126"/>
      <c r="E33" s="152" t="s">
        <v>5</v>
      </c>
      <c r="F33" s="127">
        <f>F34</f>
        <v>50000</v>
      </c>
      <c r="G33" s="127">
        <f>G34</f>
        <v>0</v>
      </c>
      <c r="H33" s="128">
        <f t="shared" si="0"/>
        <v>0</v>
      </c>
    </row>
    <row r="34" spans="2:8" ht="23.25" customHeight="1">
      <c r="B34" s="21"/>
      <c r="C34" s="21"/>
      <c r="D34" s="61" t="s">
        <v>138</v>
      </c>
      <c r="E34" s="153" t="s">
        <v>151</v>
      </c>
      <c r="F34" s="44">
        <v>50000</v>
      </c>
      <c r="G34" s="43">
        <v>0</v>
      </c>
      <c r="H34" s="112">
        <f t="shared" si="0"/>
        <v>0</v>
      </c>
    </row>
    <row r="35" spans="2:8" s="90" customFormat="1" ht="27.75" customHeight="1">
      <c r="B35" s="87" t="s">
        <v>35</v>
      </c>
      <c r="C35" s="87"/>
      <c r="D35" s="87"/>
      <c r="E35" s="99" t="s">
        <v>36</v>
      </c>
      <c r="F35" s="26">
        <f>F36+F38</f>
        <v>9228</v>
      </c>
      <c r="G35" s="26">
        <f>G36+G38</f>
        <v>8976</v>
      </c>
      <c r="H35" s="109">
        <f t="shared" si="0"/>
        <v>97.26918075422627</v>
      </c>
    </row>
    <row r="36" spans="2:8" ht="27.75" customHeight="1">
      <c r="B36" s="170"/>
      <c r="C36" s="36" t="s">
        <v>37</v>
      </c>
      <c r="D36" s="31"/>
      <c r="E36" s="32" t="s">
        <v>38</v>
      </c>
      <c r="F36" s="40">
        <f>F37</f>
        <v>508</v>
      </c>
      <c r="G36" s="40">
        <f>G37</f>
        <v>256</v>
      </c>
      <c r="H36" s="110">
        <f t="shared" si="0"/>
        <v>50.39370078740157</v>
      </c>
    </row>
    <row r="37" spans="2:8" ht="39" customHeight="1">
      <c r="B37" s="171"/>
      <c r="C37" s="160"/>
      <c r="D37" s="161" t="s">
        <v>7</v>
      </c>
      <c r="E37" s="162" t="s">
        <v>8</v>
      </c>
      <c r="F37" s="43">
        <v>508</v>
      </c>
      <c r="G37" s="43">
        <v>256</v>
      </c>
      <c r="H37" s="115">
        <f t="shared" si="0"/>
        <v>50.39370078740157</v>
      </c>
    </row>
    <row r="38" spans="2:8" ht="19.5" customHeight="1">
      <c r="B38" s="20"/>
      <c r="C38" s="30" t="s">
        <v>139</v>
      </c>
      <c r="D38" s="65"/>
      <c r="E38" s="154" t="s">
        <v>152</v>
      </c>
      <c r="F38" s="66">
        <f>F39</f>
        <v>8720</v>
      </c>
      <c r="G38" s="66">
        <f>G39</f>
        <v>8720</v>
      </c>
      <c r="H38" s="110">
        <f>G38/F38*100</f>
        <v>100</v>
      </c>
    </row>
    <row r="39" spans="2:8" ht="39" customHeight="1">
      <c r="B39" s="64"/>
      <c r="C39" s="5"/>
      <c r="D39" s="2" t="s">
        <v>7</v>
      </c>
      <c r="E39" s="81" t="s">
        <v>8</v>
      </c>
      <c r="F39" s="82">
        <v>8720</v>
      </c>
      <c r="G39" s="78">
        <v>8720</v>
      </c>
      <c r="H39" s="116">
        <f>G39/F39*100</f>
        <v>100</v>
      </c>
    </row>
    <row r="40" spans="2:8" s="90" customFormat="1" ht="23.25" customHeight="1">
      <c r="B40" s="92" t="s">
        <v>116</v>
      </c>
      <c r="C40" s="92"/>
      <c r="D40" s="92"/>
      <c r="E40" s="100" t="s">
        <v>126</v>
      </c>
      <c r="F40" s="89">
        <f>F41</f>
        <v>6427</v>
      </c>
      <c r="G40" s="89">
        <f>G41</f>
        <v>6427</v>
      </c>
      <c r="H40" s="113">
        <f>G40/F40*100</f>
        <v>100</v>
      </c>
    </row>
    <row r="41" spans="2:8" ht="20.25" customHeight="1">
      <c r="B41" s="67"/>
      <c r="C41" s="68" t="s">
        <v>117</v>
      </c>
      <c r="D41" s="68"/>
      <c r="E41" s="80" t="s">
        <v>127</v>
      </c>
      <c r="F41" s="52">
        <f>F42</f>
        <v>6427</v>
      </c>
      <c r="G41" s="52">
        <f>G42</f>
        <v>6427</v>
      </c>
      <c r="H41" s="117">
        <f>G41/F41*100</f>
        <v>100</v>
      </c>
    </row>
    <row r="42" spans="2:8" ht="28.5" customHeight="1">
      <c r="B42" s="69"/>
      <c r="C42" s="70"/>
      <c r="D42" s="71" t="s">
        <v>39</v>
      </c>
      <c r="E42" s="15" t="s">
        <v>40</v>
      </c>
      <c r="F42" s="72">
        <v>6427</v>
      </c>
      <c r="G42" s="79">
        <v>6427</v>
      </c>
      <c r="H42" s="118">
        <f>G42/F42*100</f>
        <v>100</v>
      </c>
    </row>
    <row r="43" spans="2:8" s="90" customFormat="1" ht="38.25" customHeight="1">
      <c r="B43" s="94" t="s">
        <v>41</v>
      </c>
      <c r="C43" s="97"/>
      <c r="D43" s="97"/>
      <c r="E43" s="98" t="s">
        <v>42</v>
      </c>
      <c r="F43" s="26">
        <f>F44+F52+F61+F65</f>
        <v>1703562</v>
      </c>
      <c r="G43" s="26">
        <f>G44+G52+G61+G65</f>
        <v>851048</v>
      </c>
      <c r="H43" s="109">
        <f t="shared" si="0"/>
        <v>49.95697250819166</v>
      </c>
    </row>
    <row r="44" spans="2:8" ht="39.75" customHeight="1">
      <c r="B44" s="1"/>
      <c r="C44" s="28" t="s">
        <v>43</v>
      </c>
      <c r="D44" s="29"/>
      <c r="E44" s="27" t="s">
        <v>44</v>
      </c>
      <c r="F44" s="40">
        <f>F45+F46+F47+F48+F49+F50+F51</f>
        <v>489690</v>
      </c>
      <c r="G44" s="40">
        <f>G45+G46+G47+G48+G49+G50+G51</f>
        <v>246194</v>
      </c>
      <c r="H44" s="110">
        <f t="shared" si="0"/>
        <v>50.27548040597113</v>
      </c>
    </row>
    <row r="45" spans="2:8" ht="16.5" customHeight="1">
      <c r="B45" s="2"/>
      <c r="C45" s="2"/>
      <c r="D45" s="3" t="s">
        <v>45</v>
      </c>
      <c r="E45" s="4" t="s">
        <v>46</v>
      </c>
      <c r="F45" s="44">
        <v>430000</v>
      </c>
      <c r="G45" s="43">
        <v>223539</v>
      </c>
      <c r="H45" s="112">
        <f t="shared" si="0"/>
        <v>51.98581395348837</v>
      </c>
    </row>
    <row r="46" spans="2:8" ht="16.5" customHeight="1">
      <c r="B46" s="2"/>
      <c r="C46" s="2"/>
      <c r="D46" s="3" t="s">
        <v>47</v>
      </c>
      <c r="E46" s="4" t="s">
        <v>48</v>
      </c>
      <c r="F46" s="44">
        <v>700</v>
      </c>
      <c r="G46" s="43">
        <v>517</v>
      </c>
      <c r="H46" s="112">
        <f t="shared" si="0"/>
        <v>73.85714285714286</v>
      </c>
    </row>
    <row r="47" spans="2:8" ht="16.5" customHeight="1">
      <c r="B47" s="2"/>
      <c r="C47" s="2"/>
      <c r="D47" s="3" t="s">
        <v>49</v>
      </c>
      <c r="E47" s="4" t="s">
        <v>50</v>
      </c>
      <c r="F47" s="44">
        <v>18600</v>
      </c>
      <c r="G47" s="43">
        <v>9242</v>
      </c>
      <c r="H47" s="112">
        <f t="shared" si="0"/>
        <v>49.68817204301075</v>
      </c>
    </row>
    <row r="48" spans="2:8" ht="16.5" customHeight="1">
      <c r="B48" s="2"/>
      <c r="C48" s="2"/>
      <c r="D48" s="3" t="s">
        <v>51</v>
      </c>
      <c r="E48" s="4" t="s">
        <v>52</v>
      </c>
      <c r="F48" s="44">
        <v>24000</v>
      </c>
      <c r="G48" s="43">
        <v>11438</v>
      </c>
      <c r="H48" s="112">
        <f t="shared" si="0"/>
        <v>47.65833333333334</v>
      </c>
    </row>
    <row r="49" spans="2:8" ht="16.5" customHeight="1">
      <c r="B49" s="2"/>
      <c r="C49" s="2"/>
      <c r="D49" s="3" t="s">
        <v>59</v>
      </c>
      <c r="E49" s="4" t="s">
        <v>60</v>
      </c>
      <c r="F49" s="44">
        <v>15000</v>
      </c>
      <c r="G49" s="43">
        <v>68</v>
      </c>
      <c r="H49" s="112">
        <f t="shared" si="0"/>
        <v>0.45333333333333337</v>
      </c>
    </row>
    <row r="50" spans="2:8" ht="16.5" customHeight="1">
      <c r="B50" s="2"/>
      <c r="C50" s="2"/>
      <c r="D50" s="3" t="s">
        <v>19</v>
      </c>
      <c r="E50" s="4" t="s">
        <v>20</v>
      </c>
      <c r="F50" s="44">
        <v>683</v>
      </c>
      <c r="G50" s="43">
        <v>683</v>
      </c>
      <c r="H50" s="112">
        <f t="shared" si="0"/>
        <v>100</v>
      </c>
    </row>
    <row r="51" spans="2:8" ht="24.75" customHeight="1">
      <c r="B51" s="2"/>
      <c r="C51" s="2"/>
      <c r="D51" s="3" t="s">
        <v>140</v>
      </c>
      <c r="E51" s="151" t="s">
        <v>153</v>
      </c>
      <c r="F51" s="44">
        <v>707</v>
      </c>
      <c r="G51" s="43">
        <v>707</v>
      </c>
      <c r="H51" s="112">
        <f t="shared" si="0"/>
        <v>100</v>
      </c>
    </row>
    <row r="52" spans="2:8" ht="40.5" customHeight="1">
      <c r="B52" s="1"/>
      <c r="C52" s="28" t="s">
        <v>53</v>
      </c>
      <c r="D52" s="29"/>
      <c r="E52" s="27" t="s">
        <v>54</v>
      </c>
      <c r="F52" s="40">
        <f>F53+F54+F55+F56+F57+F58+F59+F60</f>
        <v>621300</v>
      </c>
      <c r="G52" s="40">
        <f>G53+G54+G55+G56+G57+G58+G59+G60</f>
        <v>351019</v>
      </c>
      <c r="H52" s="110">
        <f t="shared" si="0"/>
        <v>56.49750523096733</v>
      </c>
    </row>
    <row r="53" spans="2:8" ht="16.5" customHeight="1">
      <c r="B53" s="2"/>
      <c r="C53" s="2"/>
      <c r="D53" s="3" t="s">
        <v>45</v>
      </c>
      <c r="E53" s="4" t="s">
        <v>46</v>
      </c>
      <c r="F53" s="44">
        <v>210000</v>
      </c>
      <c r="G53" s="43">
        <v>127923</v>
      </c>
      <c r="H53" s="112">
        <f t="shared" si="0"/>
        <v>60.91571428571429</v>
      </c>
    </row>
    <row r="54" spans="2:8" ht="16.5" customHeight="1">
      <c r="B54" s="2"/>
      <c r="C54" s="2"/>
      <c r="D54" s="3" t="s">
        <v>47</v>
      </c>
      <c r="E54" s="4" t="s">
        <v>48</v>
      </c>
      <c r="F54" s="44">
        <v>324000</v>
      </c>
      <c r="G54" s="43">
        <v>169344</v>
      </c>
      <c r="H54" s="112">
        <f t="shared" si="0"/>
        <v>52.26666666666666</v>
      </c>
    </row>
    <row r="55" spans="2:8" ht="16.5" customHeight="1">
      <c r="B55" s="2"/>
      <c r="C55" s="2"/>
      <c r="D55" s="3" t="s">
        <v>49</v>
      </c>
      <c r="E55" s="4" t="s">
        <v>50</v>
      </c>
      <c r="F55" s="44">
        <v>16000</v>
      </c>
      <c r="G55" s="43">
        <v>10554</v>
      </c>
      <c r="H55" s="112">
        <f t="shared" si="0"/>
        <v>65.9625</v>
      </c>
    </row>
    <row r="56" spans="2:8" ht="16.5" customHeight="1">
      <c r="B56" s="2"/>
      <c r="C56" s="2"/>
      <c r="D56" s="3" t="s">
        <v>51</v>
      </c>
      <c r="E56" s="4" t="s">
        <v>52</v>
      </c>
      <c r="F56" s="44">
        <v>8000</v>
      </c>
      <c r="G56" s="43">
        <v>5167</v>
      </c>
      <c r="H56" s="112">
        <f t="shared" si="0"/>
        <v>64.58749999999999</v>
      </c>
    </row>
    <row r="57" spans="2:8" ht="16.5" customHeight="1">
      <c r="B57" s="2"/>
      <c r="C57" s="2"/>
      <c r="D57" s="3" t="s">
        <v>55</v>
      </c>
      <c r="E57" s="4" t="s">
        <v>56</v>
      </c>
      <c r="F57" s="44">
        <v>10000</v>
      </c>
      <c r="G57" s="43">
        <v>7462</v>
      </c>
      <c r="H57" s="112">
        <f t="shared" si="0"/>
        <v>74.62</v>
      </c>
    </row>
    <row r="58" spans="2:8" ht="16.5" customHeight="1">
      <c r="B58" s="2"/>
      <c r="C58" s="2"/>
      <c r="D58" s="3" t="s">
        <v>57</v>
      </c>
      <c r="E58" s="4" t="s">
        <v>58</v>
      </c>
      <c r="F58" s="44">
        <v>2500</v>
      </c>
      <c r="G58" s="43">
        <v>1510</v>
      </c>
      <c r="H58" s="112">
        <f t="shared" si="0"/>
        <v>60.4</v>
      </c>
    </row>
    <row r="59" spans="2:8" ht="16.5" customHeight="1">
      <c r="B59" s="2"/>
      <c r="C59" s="2"/>
      <c r="D59" s="3" t="s">
        <v>59</v>
      </c>
      <c r="E59" s="4" t="s">
        <v>60</v>
      </c>
      <c r="F59" s="44">
        <v>50000</v>
      </c>
      <c r="G59" s="43">
        <v>28693</v>
      </c>
      <c r="H59" s="112">
        <f t="shared" si="0"/>
        <v>57.386</v>
      </c>
    </row>
    <row r="60" spans="2:8" ht="16.5" customHeight="1">
      <c r="B60" s="2"/>
      <c r="C60" s="2"/>
      <c r="D60" s="3" t="s">
        <v>19</v>
      </c>
      <c r="E60" s="4" t="s">
        <v>20</v>
      </c>
      <c r="F60" s="44">
        <v>800</v>
      </c>
      <c r="G60" s="43">
        <v>366</v>
      </c>
      <c r="H60" s="112">
        <f t="shared" si="0"/>
        <v>45.75</v>
      </c>
    </row>
    <row r="61" spans="2:8" ht="30" customHeight="1">
      <c r="B61" s="1"/>
      <c r="C61" s="28" t="s">
        <v>61</v>
      </c>
      <c r="D61" s="29"/>
      <c r="E61" s="27" t="s">
        <v>62</v>
      </c>
      <c r="F61" s="40">
        <f>F62+F63+F64</f>
        <v>50214</v>
      </c>
      <c r="G61" s="40">
        <f>G62+G63+G64</f>
        <v>40718</v>
      </c>
      <c r="H61" s="110">
        <f t="shared" si="0"/>
        <v>81.08893933962639</v>
      </c>
    </row>
    <row r="62" spans="2:8" ht="16.5" customHeight="1">
      <c r="B62" s="2"/>
      <c r="C62" s="2"/>
      <c r="D62" s="3" t="s">
        <v>63</v>
      </c>
      <c r="E62" s="4" t="s">
        <v>64</v>
      </c>
      <c r="F62" s="44">
        <v>12000</v>
      </c>
      <c r="G62" s="43">
        <v>7031</v>
      </c>
      <c r="H62" s="112">
        <f t="shared" si="0"/>
        <v>58.59166666666666</v>
      </c>
    </row>
    <row r="63" spans="2:8" ht="16.5" customHeight="1">
      <c r="B63" s="2"/>
      <c r="C63" s="2"/>
      <c r="D63" s="3" t="s">
        <v>65</v>
      </c>
      <c r="E63" s="4" t="s">
        <v>66</v>
      </c>
      <c r="F63" s="44">
        <v>22000</v>
      </c>
      <c r="G63" s="43">
        <v>19373</v>
      </c>
      <c r="H63" s="112">
        <f t="shared" si="0"/>
        <v>88.05909090909091</v>
      </c>
    </row>
    <row r="64" spans="2:8" ht="28.5" customHeight="1">
      <c r="B64" s="2"/>
      <c r="C64" s="2"/>
      <c r="D64" s="3" t="s">
        <v>67</v>
      </c>
      <c r="E64" s="4" t="s">
        <v>68</v>
      </c>
      <c r="F64" s="44">
        <v>16214</v>
      </c>
      <c r="G64" s="43">
        <v>14314</v>
      </c>
      <c r="H64" s="112">
        <f t="shared" si="0"/>
        <v>88.28173183668436</v>
      </c>
    </row>
    <row r="65" spans="2:8" ht="23.25" customHeight="1">
      <c r="B65" s="1"/>
      <c r="C65" s="28" t="s">
        <v>69</v>
      </c>
      <c r="D65" s="29"/>
      <c r="E65" s="27" t="s">
        <v>70</v>
      </c>
      <c r="F65" s="40">
        <f>F66+F67</f>
        <v>542358</v>
      </c>
      <c r="G65" s="40">
        <f>G66+G67</f>
        <v>213117</v>
      </c>
      <c r="H65" s="110">
        <f t="shared" si="0"/>
        <v>39.294525018530194</v>
      </c>
    </row>
    <row r="66" spans="2:8" ht="21" customHeight="1">
      <c r="B66" s="2"/>
      <c r="C66" s="2"/>
      <c r="D66" s="11" t="s">
        <v>71</v>
      </c>
      <c r="E66" s="12" t="s">
        <v>72</v>
      </c>
      <c r="F66" s="46">
        <v>524358</v>
      </c>
      <c r="G66" s="43">
        <v>211558</v>
      </c>
      <c r="H66" s="112">
        <f t="shared" si="0"/>
        <v>40.346099420624846</v>
      </c>
    </row>
    <row r="67" spans="2:8" ht="20.25" customHeight="1">
      <c r="B67" s="16"/>
      <c r="C67" s="17"/>
      <c r="D67" s="7" t="s">
        <v>73</v>
      </c>
      <c r="E67" s="13" t="s">
        <v>74</v>
      </c>
      <c r="F67" s="44">
        <v>18000</v>
      </c>
      <c r="G67" s="43">
        <v>1559</v>
      </c>
      <c r="H67" s="112">
        <f t="shared" si="0"/>
        <v>8.661111111111111</v>
      </c>
    </row>
    <row r="68" spans="2:8" s="90" customFormat="1" ht="16.5" customHeight="1">
      <c r="B68" s="87" t="s">
        <v>75</v>
      </c>
      <c r="C68" s="87"/>
      <c r="D68" s="87"/>
      <c r="E68" s="99" t="s">
        <v>76</v>
      </c>
      <c r="F68" s="26">
        <f>F69+F71+F73+F77</f>
        <v>3198866</v>
      </c>
      <c r="G68" s="26">
        <f>G69+G71+G73+G77</f>
        <v>1891597</v>
      </c>
      <c r="H68" s="109">
        <f t="shared" si="0"/>
        <v>59.13336163502942</v>
      </c>
    </row>
    <row r="69" spans="2:8" ht="28.5" customHeight="1">
      <c r="B69" s="20"/>
      <c r="C69" s="33" t="s">
        <v>77</v>
      </c>
      <c r="D69" s="34"/>
      <c r="E69" s="35" t="s">
        <v>78</v>
      </c>
      <c r="F69" s="47">
        <f>F70</f>
        <v>2168908</v>
      </c>
      <c r="G69" s="47">
        <f>G70</f>
        <v>1334712</v>
      </c>
      <c r="H69" s="110">
        <f t="shared" si="0"/>
        <v>61.53843316544547</v>
      </c>
    </row>
    <row r="70" spans="2:8" ht="16.5" customHeight="1">
      <c r="B70" s="21"/>
      <c r="C70" s="19"/>
      <c r="D70" s="7" t="s">
        <v>79</v>
      </c>
      <c r="E70" s="13" t="s">
        <v>80</v>
      </c>
      <c r="F70" s="44">
        <v>2168908</v>
      </c>
      <c r="G70" s="43">
        <v>1334712</v>
      </c>
      <c r="H70" s="112">
        <f t="shared" si="0"/>
        <v>61.53843316544547</v>
      </c>
    </row>
    <row r="71" spans="2:8" ht="16.5" customHeight="1">
      <c r="B71" s="20"/>
      <c r="C71" s="36" t="s">
        <v>81</v>
      </c>
      <c r="D71" s="31"/>
      <c r="E71" s="32" t="s">
        <v>82</v>
      </c>
      <c r="F71" s="40">
        <f>F72</f>
        <v>962825</v>
      </c>
      <c r="G71" s="40">
        <f>G72</f>
        <v>481410</v>
      </c>
      <c r="H71" s="110">
        <f t="shared" si="0"/>
        <v>49.999740347415155</v>
      </c>
    </row>
    <row r="72" spans="2:8" ht="16.5" customHeight="1">
      <c r="B72" s="21"/>
      <c r="C72" s="5"/>
      <c r="D72" s="14" t="s">
        <v>79</v>
      </c>
      <c r="E72" s="15" t="s">
        <v>80</v>
      </c>
      <c r="F72" s="45">
        <v>962825</v>
      </c>
      <c r="G72" s="43">
        <v>481410</v>
      </c>
      <c r="H72" s="112">
        <f t="shared" si="0"/>
        <v>49.999740347415155</v>
      </c>
    </row>
    <row r="73" spans="2:8" ht="16.5" customHeight="1">
      <c r="B73" s="20"/>
      <c r="C73" s="37" t="s">
        <v>83</v>
      </c>
      <c r="D73" s="29"/>
      <c r="E73" s="27" t="s">
        <v>84</v>
      </c>
      <c r="F73" s="40">
        <f>F74+F76</f>
        <v>15000</v>
      </c>
      <c r="G73" s="40">
        <f>G74+G76</f>
        <v>49411</v>
      </c>
      <c r="H73" s="110">
        <f t="shared" si="0"/>
        <v>329.4066666666667</v>
      </c>
    </row>
    <row r="74" spans="2:8" ht="17.25" customHeight="1">
      <c r="B74" s="131"/>
      <c r="C74" s="62"/>
      <c r="D74" s="6" t="s">
        <v>21</v>
      </c>
      <c r="E74" s="4" t="s">
        <v>22</v>
      </c>
      <c r="F74" s="44">
        <v>15000</v>
      </c>
      <c r="G74" s="43">
        <v>14729</v>
      </c>
      <c r="H74" s="112">
        <f t="shared" si="0"/>
        <v>98.19333333333333</v>
      </c>
    </row>
    <row r="75" spans="1:8" ht="73.5" customHeight="1" hidden="1">
      <c r="A75" s="176"/>
      <c r="B75" s="176"/>
      <c r="C75" s="176"/>
      <c r="D75" s="176"/>
      <c r="E75" s="176"/>
      <c r="F75" s="48"/>
      <c r="G75" s="43"/>
      <c r="H75" s="112" t="e">
        <f t="shared" si="0"/>
        <v>#DIV/0!</v>
      </c>
    </row>
    <row r="76" spans="2:8" ht="15.75" customHeight="1">
      <c r="B76" s="130"/>
      <c r="C76" s="132"/>
      <c r="D76" s="133" t="s">
        <v>33</v>
      </c>
      <c r="E76" s="155" t="s">
        <v>34</v>
      </c>
      <c r="F76" s="163">
        <v>0</v>
      </c>
      <c r="G76" s="43">
        <v>34682</v>
      </c>
      <c r="H76" s="112"/>
    </row>
    <row r="77" spans="2:8" ht="16.5" customHeight="1">
      <c r="B77" s="20"/>
      <c r="C77" s="38" t="s">
        <v>85</v>
      </c>
      <c r="D77" s="29"/>
      <c r="E77" s="27" t="s">
        <v>86</v>
      </c>
      <c r="F77" s="40">
        <f>F78</f>
        <v>52133</v>
      </c>
      <c r="G77" s="40">
        <f>G78</f>
        <v>26064</v>
      </c>
      <c r="H77" s="114">
        <f t="shared" si="0"/>
        <v>49.99520457291926</v>
      </c>
    </row>
    <row r="78" spans="2:8" ht="16.5" customHeight="1">
      <c r="B78" s="21"/>
      <c r="C78" s="5"/>
      <c r="D78" s="3" t="s">
        <v>79</v>
      </c>
      <c r="E78" s="4" t="s">
        <v>80</v>
      </c>
      <c r="F78" s="44">
        <v>52133</v>
      </c>
      <c r="G78" s="43">
        <v>26064</v>
      </c>
      <c r="H78" s="112">
        <f t="shared" si="0"/>
        <v>49.99520457291926</v>
      </c>
    </row>
    <row r="79" spans="2:8" s="90" customFormat="1" ht="16.5" customHeight="1">
      <c r="B79" s="101" t="s">
        <v>87</v>
      </c>
      <c r="C79" s="102"/>
      <c r="D79" s="97"/>
      <c r="E79" s="98" t="s">
        <v>88</v>
      </c>
      <c r="F79" s="26">
        <f>F80+F82</f>
        <v>13000</v>
      </c>
      <c r="G79" s="26">
        <f>G80+G82</f>
        <v>1000</v>
      </c>
      <c r="H79" s="109">
        <f t="shared" si="0"/>
        <v>7.6923076923076925</v>
      </c>
    </row>
    <row r="80" spans="2:8" ht="16.5" customHeight="1">
      <c r="B80" s="73"/>
      <c r="C80" s="75" t="s">
        <v>118</v>
      </c>
      <c r="D80" s="76"/>
      <c r="E80" s="77" t="s">
        <v>128</v>
      </c>
      <c r="F80" s="40">
        <f>F81</f>
        <v>1000</v>
      </c>
      <c r="G80" s="40">
        <f>G81</f>
        <v>1000</v>
      </c>
      <c r="H80" s="110">
        <f>G80/F80*100</f>
        <v>100</v>
      </c>
    </row>
    <row r="81" spans="2:8" ht="39.75" customHeight="1">
      <c r="B81" s="74"/>
      <c r="C81" s="83"/>
      <c r="D81" s="84" t="s">
        <v>141</v>
      </c>
      <c r="E81" s="156" t="s">
        <v>154</v>
      </c>
      <c r="F81" s="85">
        <v>1000</v>
      </c>
      <c r="G81" s="86">
        <v>1000</v>
      </c>
      <c r="H81" s="119">
        <f>G81/F81*100</f>
        <v>100</v>
      </c>
    </row>
    <row r="82" spans="2:8" ht="16.5" customHeight="1">
      <c r="B82" s="20"/>
      <c r="C82" s="30" t="s">
        <v>89</v>
      </c>
      <c r="D82" s="31"/>
      <c r="E82" s="32" t="s">
        <v>5</v>
      </c>
      <c r="F82" s="41">
        <f>F83</f>
        <v>12000</v>
      </c>
      <c r="G82" s="41">
        <f>G83</f>
        <v>0</v>
      </c>
      <c r="H82" s="114">
        <f t="shared" si="0"/>
        <v>0</v>
      </c>
    </row>
    <row r="83" spans="2:8" ht="30.75" customHeight="1">
      <c r="B83" s="21"/>
      <c r="C83" s="62"/>
      <c r="D83" s="19" t="s">
        <v>39</v>
      </c>
      <c r="E83" s="13" t="s">
        <v>40</v>
      </c>
      <c r="F83" s="43">
        <v>12000</v>
      </c>
      <c r="G83" s="43">
        <v>0</v>
      </c>
      <c r="H83" s="115">
        <f t="shared" si="0"/>
        <v>0</v>
      </c>
    </row>
    <row r="84" spans="2:8" s="90" customFormat="1" ht="16.5" customHeight="1">
      <c r="B84" s="87" t="s">
        <v>90</v>
      </c>
      <c r="C84" s="102"/>
      <c r="D84" s="97"/>
      <c r="E84" s="98" t="s">
        <v>91</v>
      </c>
      <c r="F84" s="26">
        <f>F85+F89+F91+F94+F96+F98+F100</f>
        <v>1267740</v>
      </c>
      <c r="G84" s="89">
        <f>G85+G89+G91+G94+G96+G98+G100</f>
        <v>583457</v>
      </c>
      <c r="H84" s="109">
        <f t="shared" si="0"/>
        <v>46.02339596447221</v>
      </c>
    </row>
    <row r="85" spans="2:8" ht="33" customHeight="1">
      <c r="B85" s="1"/>
      <c r="C85" s="28" t="s">
        <v>92</v>
      </c>
      <c r="D85" s="29"/>
      <c r="E85" s="27" t="s">
        <v>93</v>
      </c>
      <c r="F85" s="40">
        <f>F86+F87+F88</f>
        <v>1100000</v>
      </c>
      <c r="G85" s="40">
        <f>G86+G87+G88</f>
        <v>492237</v>
      </c>
      <c r="H85" s="110">
        <f t="shared" si="0"/>
        <v>44.74881818181819</v>
      </c>
    </row>
    <row r="86" spans="2:8" ht="16.5" customHeight="1">
      <c r="B86" s="1"/>
      <c r="C86" s="134"/>
      <c r="D86" s="135" t="s">
        <v>33</v>
      </c>
      <c r="E86" s="155" t="s">
        <v>34</v>
      </c>
      <c r="F86" s="44">
        <v>0</v>
      </c>
      <c r="G86" s="43">
        <v>1975</v>
      </c>
      <c r="H86" s="112"/>
    </row>
    <row r="87" spans="2:8" ht="38.25" customHeight="1">
      <c r="B87" s="2"/>
      <c r="C87" s="2"/>
      <c r="D87" s="3" t="s">
        <v>7</v>
      </c>
      <c r="E87" s="4" t="s">
        <v>8</v>
      </c>
      <c r="F87" s="44">
        <v>1100000</v>
      </c>
      <c r="G87" s="43">
        <v>489657</v>
      </c>
      <c r="H87" s="112">
        <f t="shared" si="0"/>
        <v>44.514272727272726</v>
      </c>
    </row>
    <row r="88" spans="2:8" ht="38.25" customHeight="1">
      <c r="B88" s="2"/>
      <c r="C88" s="2"/>
      <c r="D88" s="135" t="s">
        <v>27</v>
      </c>
      <c r="E88" s="151" t="s">
        <v>28</v>
      </c>
      <c r="F88" s="44">
        <v>0</v>
      </c>
      <c r="G88" s="43">
        <v>605</v>
      </c>
      <c r="H88" s="112"/>
    </row>
    <row r="89" spans="2:8" ht="39.75" customHeight="1">
      <c r="B89" s="1"/>
      <c r="C89" s="28" t="s">
        <v>94</v>
      </c>
      <c r="D89" s="29"/>
      <c r="E89" s="27" t="s">
        <v>95</v>
      </c>
      <c r="F89" s="40">
        <f>F90</f>
        <v>5000</v>
      </c>
      <c r="G89" s="40">
        <f>G90</f>
        <v>2140</v>
      </c>
      <c r="H89" s="110">
        <f t="shared" si="0"/>
        <v>42.8</v>
      </c>
    </row>
    <row r="90" spans="2:8" ht="39" customHeight="1">
      <c r="B90" s="2"/>
      <c r="C90" s="2"/>
      <c r="D90" s="3" t="s">
        <v>7</v>
      </c>
      <c r="E90" s="4" t="s">
        <v>8</v>
      </c>
      <c r="F90" s="44">
        <v>5000</v>
      </c>
      <c r="G90" s="43">
        <v>2140</v>
      </c>
      <c r="H90" s="112">
        <f t="shared" si="0"/>
        <v>42.8</v>
      </c>
    </row>
    <row r="91" spans="2:8" ht="26.25" customHeight="1">
      <c r="B91" s="1"/>
      <c r="C91" s="28" t="s">
        <v>96</v>
      </c>
      <c r="D91" s="29"/>
      <c r="E91" s="27" t="s">
        <v>97</v>
      </c>
      <c r="F91" s="40">
        <f>F92+F93</f>
        <v>65000</v>
      </c>
      <c r="G91" s="40">
        <f>G92+G93</f>
        <v>33990</v>
      </c>
      <c r="H91" s="110">
        <f t="shared" si="0"/>
        <v>52.292307692307695</v>
      </c>
    </row>
    <row r="92" spans="2:8" ht="39" customHeight="1">
      <c r="B92" s="2"/>
      <c r="C92" s="2"/>
      <c r="D92" s="3" t="s">
        <v>7</v>
      </c>
      <c r="E92" s="4" t="s">
        <v>8</v>
      </c>
      <c r="F92" s="44">
        <v>46000</v>
      </c>
      <c r="G92" s="43">
        <v>21990</v>
      </c>
      <c r="H92" s="112">
        <f t="shared" si="0"/>
        <v>47.80434782608695</v>
      </c>
    </row>
    <row r="93" spans="2:8" ht="27" customHeight="1">
      <c r="B93" s="2"/>
      <c r="C93" s="2"/>
      <c r="D93" s="3" t="s">
        <v>39</v>
      </c>
      <c r="E93" s="4" t="s">
        <v>40</v>
      </c>
      <c r="F93" s="44">
        <v>19000</v>
      </c>
      <c r="G93" s="43">
        <v>12000</v>
      </c>
      <c r="H93" s="112">
        <f t="shared" si="0"/>
        <v>63.1578947368421</v>
      </c>
    </row>
    <row r="94" spans="2:8" ht="16.5" customHeight="1">
      <c r="B94" s="1"/>
      <c r="C94" s="28" t="s">
        <v>98</v>
      </c>
      <c r="D94" s="29"/>
      <c r="E94" s="27" t="s">
        <v>99</v>
      </c>
      <c r="F94" s="40">
        <f>F95</f>
        <v>600</v>
      </c>
      <c r="G94" s="40">
        <f>G95</f>
        <v>300</v>
      </c>
      <c r="H94" s="110">
        <f aca="true" t="shared" si="1" ref="H94:H101">G94/F94*100</f>
        <v>50</v>
      </c>
    </row>
    <row r="95" spans="2:8" ht="16.5" customHeight="1">
      <c r="B95" s="2"/>
      <c r="C95" s="2"/>
      <c r="D95" s="3" t="s">
        <v>33</v>
      </c>
      <c r="E95" s="4" t="s">
        <v>34</v>
      </c>
      <c r="F95" s="44">
        <v>600</v>
      </c>
      <c r="G95" s="43">
        <v>300</v>
      </c>
      <c r="H95" s="112">
        <f t="shared" si="1"/>
        <v>50</v>
      </c>
    </row>
    <row r="96" spans="2:8" ht="16.5" customHeight="1">
      <c r="B96" s="1"/>
      <c r="C96" s="28" t="s">
        <v>100</v>
      </c>
      <c r="D96" s="29"/>
      <c r="E96" s="27" t="s">
        <v>101</v>
      </c>
      <c r="F96" s="40">
        <f>F97</f>
        <v>61500</v>
      </c>
      <c r="G96" s="40">
        <f>G97</f>
        <v>33052</v>
      </c>
      <c r="H96" s="110">
        <f t="shared" si="1"/>
        <v>53.74308943089431</v>
      </c>
    </row>
    <row r="97" spans="2:8" ht="27" customHeight="1">
      <c r="B97" s="2"/>
      <c r="C97" s="2"/>
      <c r="D97" s="3" t="s">
        <v>39</v>
      </c>
      <c r="E97" s="4" t="s">
        <v>40</v>
      </c>
      <c r="F97" s="44">
        <v>61500</v>
      </c>
      <c r="G97" s="43">
        <v>33052</v>
      </c>
      <c r="H97" s="112">
        <f t="shared" si="1"/>
        <v>53.74308943089431</v>
      </c>
    </row>
    <row r="98" spans="2:8" ht="16.5" customHeight="1">
      <c r="B98" s="1"/>
      <c r="C98" s="28" t="s">
        <v>102</v>
      </c>
      <c r="D98" s="29"/>
      <c r="E98" s="27" t="s">
        <v>103</v>
      </c>
      <c r="F98" s="40">
        <f>F99</f>
        <v>1640</v>
      </c>
      <c r="G98" s="40">
        <f>G99</f>
        <v>688</v>
      </c>
      <c r="H98" s="110">
        <f t="shared" si="1"/>
        <v>41.951219512195124</v>
      </c>
    </row>
    <row r="99" spans="2:8" ht="16.5" customHeight="1">
      <c r="B99" s="2"/>
      <c r="C99" s="2"/>
      <c r="D99" s="3" t="s">
        <v>17</v>
      </c>
      <c r="E99" s="4" t="s">
        <v>18</v>
      </c>
      <c r="F99" s="44">
        <v>1640</v>
      </c>
      <c r="G99" s="43">
        <v>688</v>
      </c>
      <c r="H99" s="112">
        <f t="shared" si="1"/>
        <v>41.951219512195124</v>
      </c>
    </row>
    <row r="100" spans="2:8" ht="16.5" customHeight="1">
      <c r="B100" s="1"/>
      <c r="C100" s="28" t="s">
        <v>104</v>
      </c>
      <c r="D100" s="29"/>
      <c r="E100" s="27" t="s">
        <v>5</v>
      </c>
      <c r="F100" s="40">
        <f>F101</f>
        <v>34000</v>
      </c>
      <c r="G100" s="40">
        <f>G101</f>
        <v>21050</v>
      </c>
      <c r="H100" s="110">
        <f t="shared" si="1"/>
        <v>61.911764705882355</v>
      </c>
    </row>
    <row r="101" spans="2:8" ht="29.25" customHeight="1">
      <c r="B101" s="2"/>
      <c r="C101" s="2"/>
      <c r="D101" s="11" t="s">
        <v>39</v>
      </c>
      <c r="E101" s="12" t="s">
        <v>40</v>
      </c>
      <c r="F101" s="46">
        <v>34000</v>
      </c>
      <c r="G101" s="78">
        <v>21050</v>
      </c>
      <c r="H101" s="116">
        <f t="shared" si="1"/>
        <v>61.911764705882355</v>
      </c>
    </row>
    <row r="102" spans="2:8" s="90" customFormat="1" ht="20.25" customHeight="1">
      <c r="B102" s="87" t="s">
        <v>119</v>
      </c>
      <c r="C102" s="87"/>
      <c r="D102" s="87"/>
      <c r="E102" s="99" t="s">
        <v>129</v>
      </c>
      <c r="F102" s="89">
        <f>F103</f>
        <v>9113</v>
      </c>
      <c r="G102" s="89">
        <f>G103</f>
        <v>14604</v>
      </c>
      <c r="H102" s="113">
        <f aca="true" t="shared" si="2" ref="H102:H107">G102/F102*100</f>
        <v>160.25458136727752</v>
      </c>
    </row>
    <row r="103" spans="2:8" ht="19.5" customHeight="1">
      <c r="B103" s="62"/>
      <c r="C103" s="30" t="s">
        <v>120</v>
      </c>
      <c r="D103" s="30"/>
      <c r="E103" s="32" t="s">
        <v>130</v>
      </c>
      <c r="F103" s="41">
        <f>F104</f>
        <v>9113</v>
      </c>
      <c r="G103" s="41">
        <f>G104</f>
        <v>14604</v>
      </c>
      <c r="H103" s="114">
        <f t="shared" si="2"/>
        <v>160.25458136727752</v>
      </c>
    </row>
    <row r="104" spans="2:8" ht="29.25" customHeight="1">
      <c r="B104" s="61"/>
      <c r="C104" s="62"/>
      <c r="D104" s="62" t="s">
        <v>39</v>
      </c>
      <c r="E104" s="12" t="s">
        <v>40</v>
      </c>
      <c r="F104" s="78">
        <v>9113</v>
      </c>
      <c r="G104" s="78">
        <v>14604</v>
      </c>
      <c r="H104" s="120">
        <f t="shared" si="2"/>
        <v>160.25458136727752</v>
      </c>
    </row>
    <row r="105" spans="2:8" s="90" customFormat="1" ht="21" customHeight="1">
      <c r="B105" s="87" t="s">
        <v>121</v>
      </c>
      <c r="C105" s="87"/>
      <c r="D105" s="87"/>
      <c r="E105" s="99" t="s">
        <v>131</v>
      </c>
      <c r="F105" s="89">
        <f>F106+F108</f>
        <v>6000</v>
      </c>
      <c r="G105" s="89">
        <f>G106+G108</f>
        <v>1625</v>
      </c>
      <c r="H105" s="113">
        <f t="shared" si="2"/>
        <v>27.083333333333332</v>
      </c>
    </row>
    <row r="106" spans="2:8" ht="20.25" customHeight="1">
      <c r="B106" s="62"/>
      <c r="C106" s="36" t="s">
        <v>122</v>
      </c>
      <c r="D106" s="30"/>
      <c r="E106" s="32" t="s">
        <v>132</v>
      </c>
      <c r="F106" s="41">
        <f>F107</f>
        <v>6000</v>
      </c>
      <c r="G106" s="41">
        <f>G107</f>
        <v>1624</v>
      </c>
      <c r="H106" s="114">
        <f t="shared" si="2"/>
        <v>27.066666666666666</v>
      </c>
    </row>
    <row r="107" spans="2:8" ht="15.75" customHeight="1">
      <c r="B107" s="21"/>
      <c r="C107" s="19"/>
      <c r="D107" s="7" t="s">
        <v>17</v>
      </c>
      <c r="E107" s="4" t="s">
        <v>18</v>
      </c>
      <c r="F107" s="43">
        <v>6000</v>
      </c>
      <c r="G107" s="43">
        <v>1624</v>
      </c>
      <c r="H107" s="115">
        <f t="shared" si="2"/>
        <v>27.066666666666666</v>
      </c>
    </row>
    <row r="108" spans="2:8" ht="24.75" customHeight="1">
      <c r="B108" s="21"/>
      <c r="C108" s="36" t="s">
        <v>123</v>
      </c>
      <c r="D108" s="30"/>
      <c r="E108" s="32" t="s">
        <v>133</v>
      </c>
      <c r="F108" s="41">
        <f>F109</f>
        <v>0</v>
      </c>
      <c r="G108" s="41">
        <f>G109</f>
        <v>1</v>
      </c>
      <c r="H108" s="114"/>
    </row>
    <row r="109" spans="2:8" ht="18" customHeight="1">
      <c r="B109" s="61"/>
      <c r="C109" s="19"/>
      <c r="D109" s="7" t="s">
        <v>124</v>
      </c>
      <c r="E109" s="13" t="s">
        <v>134</v>
      </c>
      <c r="F109" s="43">
        <v>0</v>
      </c>
      <c r="G109" s="43">
        <v>1</v>
      </c>
      <c r="H109" s="115"/>
    </row>
    <row r="110" spans="2:4" ht="12" customHeight="1">
      <c r="B110" s="175"/>
      <c r="C110" s="175"/>
      <c r="D110" s="175"/>
    </row>
    <row r="111" spans="1:8" s="90" customFormat="1" ht="16.5" customHeight="1">
      <c r="A111" s="106"/>
      <c r="B111" s="172" t="s">
        <v>108</v>
      </c>
      <c r="C111" s="173"/>
      <c r="D111" s="173"/>
      <c r="E111" s="174"/>
      <c r="F111" s="18">
        <f>F9+F17</f>
        <v>7707349</v>
      </c>
      <c r="G111" s="18">
        <f>G9+G17</f>
        <v>3645902</v>
      </c>
      <c r="H111" s="107">
        <f>G111/F111*100</f>
        <v>47.304228730267695</v>
      </c>
    </row>
  </sheetData>
  <sheetProtection/>
  <mergeCells count="6">
    <mergeCell ref="C17:E17"/>
    <mergeCell ref="C9:E9"/>
    <mergeCell ref="B36:B37"/>
    <mergeCell ref="B111:E111"/>
    <mergeCell ref="B110:D110"/>
    <mergeCell ref="A75:E75"/>
  </mergeCells>
  <printOptions/>
  <pageMargins left="0.39" right="0.32" top="0.34" bottom="0.3" header="0.16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Alicja</cp:lastModifiedBy>
  <cp:lastPrinted>2009-07-30T11:55:39Z</cp:lastPrinted>
  <dcterms:created xsi:type="dcterms:W3CDTF">2008-07-27T18:03:28Z</dcterms:created>
  <dcterms:modified xsi:type="dcterms:W3CDTF">2009-08-07T08:09:27Z</dcterms:modified>
  <cp:category/>
  <cp:version/>
  <cp:contentType/>
  <cp:contentStatus/>
</cp:coreProperties>
</file>